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40" windowWidth="9720" windowHeight="4200" activeTab="4"/>
  </bookViews>
  <sheets>
    <sheet name="прил 1 вода" sheetId="1" r:id="rId1"/>
    <sheet name="приложение 2" sheetId="2" r:id="rId2"/>
    <sheet name="прил 3" sheetId="3" r:id="rId3"/>
    <sheet name="прил4 в" sheetId="4" r:id="rId4"/>
    <sheet name="прил.7" sheetId="5" r:id="rId5"/>
  </sheets>
  <externalReferences>
    <externalReference r:id="rId8"/>
  </externalReferences>
  <definedNames>
    <definedName name="_xlnm.Print_Titles" localSheetId="0">'прил 1 вода'!$4:$7</definedName>
    <definedName name="_xlnm.Print_Area" localSheetId="0">'прил 1 вода'!$A$1:$E$35</definedName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<sst xmlns="http://schemas.openxmlformats.org/spreadsheetml/2006/main" count="145" uniqueCount="110">
  <si>
    <t>Наименование показателей</t>
  </si>
  <si>
    <t>1.1.</t>
  </si>
  <si>
    <t>1.2.</t>
  </si>
  <si>
    <t>Производственные расходы</t>
  </si>
  <si>
    <t>2.</t>
  </si>
  <si>
    <t>Ремонтные расходы</t>
  </si>
  <si>
    <t>3.</t>
  </si>
  <si>
    <t>Сбытовые расходы гарантирующих организаций</t>
  </si>
  <si>
    <t>5.</t>
  </si>
  <si>
    <t>6.</t>
  </si>
  <si>
    <t>7.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</si>
  <si>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</si>
  <si>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</si>
  <si>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</si>
  <si>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</si>
  <si>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</si>
  <si>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</si>
  <si>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</si>
  <si>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</si>
  <si>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</si>
  <si>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</si>
  <si>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</si>
  <si>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</si>
  <si>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</si>
  <si>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</si>
  <si>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</si>
  <si>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</si>
  <si>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</si>
  <si>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</si>
  <si>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</si>
  <si>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</si>
  <si>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</si>
  <si>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</si>
  <si>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</si>
  <si>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</si>
  <si>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</si>
  <si>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</si>
  <si>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км</t>
  </si>
  <si>
    <t>шт</t>
  </si>
  <si>
    <t>%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</si>
  <si>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</si>
  <si>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</si>
  <si>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</si>
  <si>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</si>
  <si>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</si>
  <si>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</si>
  <si>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</si>
  <si>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</si>
  <si>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</si>
  <si>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</si>
  <si>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</si>
  <si>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</si>
  <si>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</si>
  <si>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очистка воды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</si>
  <si>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</si>
  <si>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</si>
  <si>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</si>
  <si>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</si>
  <si>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</si>
  <si>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</si>
  <si>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</si>
  <si>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</si>
  <si>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</si>
  <si>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</si>
  <si>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</si>
  <si>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</si>
  <si>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по приборам учета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</si>
  <si>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</si>
  <si>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</si>
  <si>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</si>
  <si>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</si>
  <si>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с 01.07.2014 по 31.12.2014</t>
  </si>
  <si>
    <t>Объем воды, пропускаемой через очистные сооружения</t>
  </si>
  <si>
    <t>с 01.01.2014 по 30.06.2014</t>
  </si>
  <si>
    <t>подъем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</si>
  <si>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</si>
  <si>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</si>
  <si>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</si>
  <si>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</si>
  <si>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</si>
  <si>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</si>
  <si>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</si>
  <si>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</si>
  <si>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</si>
  <si>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Факт 2012 год</t>
  </si>
  <si>
    <t xml:space="preserve">План 2014 год </t>
  </si>
  <si>
    <t>Тарифы на питьевую воду для потребителей муниципального казенного предприятия Боготольского района Красноярского края "Услуга" (Боготольский район, ИНН 2444301420)</t>
  </si>
  <si>
    <t>Анализ основных технико – экономических показателей муниципального казенного предприятия Боготольского района Красноярского края "Услуга" (Боготольский район, ИНН 2444301420)</t>
  </si>
  <si>
    <t>Целевые показатели деятельности муниципального казенного предприятия Боготольского района Красноярского края "Услуга" (Боготольский район, ИНН 2444301420)</t>
  </si>
  <si>
    <t>Приложение № 1 
к экспертному заключению 
по делу № 195-13в</t>
  </si>
  <si>
    <t>Приложение № 2 
к экспертному заключению 
по делу № 195-13в</t>
  </si>
  <si>
    <t>Расходы, учтенные и неучтенные при расчете тарифа  муниципального казенного предприятия Боготольского района Красноярского края "Услуга" 
(Боготольский район, ИНН 2444301420)</t>
  </si>
  <si>
    <t>Величина прибыли, необходимой для эффективного функционирования   муниципального казенного предприятия Боготольского района Красноярского края "Услуга"
 (Боготольский район, ИНН 2444301420)</t>
  </si>
  <si>
    <t>Приложение № 4
к экспертному заключению 
по делу № 195-13в</t>
  </si>
  <si>
    <t>Приложение № 7
к экспертному заключению 
по делу № 195-13в</t>
  </si>
  <si>
    <t>8.1.</t>
  </si>
  <si>
    <t>8.2.</t>
  </si>
  <si>
    <t>Удельный расход электроэнергии на подъем холодной воды</t>
  </si>
  <si>
    <t>Доля абонентов, осуществляющих расчеты за полученную воду по приборам учета</t>
  </si>
  <si>
    <t>,</t>
  </si>
  <si>
    <t>5.1.</t>
  </si>
  <si>
    <t>5.2.</t>
  </si>
  <si>
    <t>11.1.</t>
  </si>
  <si>
    <t>11.1.1.</t>
  </si>
  <si>
    <t>11.2.</t>
  </si>
  <si>
    <t>11.3.</t>
  </si>
  <si>
    <t>11.3.1.</t>
  </si>
  <si>
    <t>11.4.</t>
  </si>
  <si>
    <t>11.4.1.</t>
  </si>
  <si>
    <t>Приложение № 3 
к экспертному заключению 
по делу № 195-13в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</si>
</sst>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8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59" applyFont="1" applyFill="1" applyAlignme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33" borderId="10" xfId="53" applyFont="1" applyFill="1" applyBorder="1" applyAlignment="1">
      <alignment horizontal="left" vertical="top" wrapText="1"/>
      <protection/>
    </xf>
    <xf numFmtId="0" fontId="13" fillId="33" borderId="10" xfId="53" applyFont="1" applyFill="1" applyBorder="1" applyAlignment="1">
      <alignment vertical="top" wrapText="1"/>
      <protection/>
    </xf>
    <xf numFmtId="0" fontId="13" fillId="33" borderId="10" xfId="53" applyFont="1" applyFill="1" applyBorder="1" applyAlignment="1">
      <alignment horizontal="justify" vertical="top" wrapText="1"/>
      <protection/>
    </xf>
    <xf numFmtId="0" fontId="5" fillId="0" borderId="13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1" fillId="0" borderId="14" xfId="53" applyNumberFormat="1" applyFont="1" applyBorder="1" applyAlignment="1">
      <alignment horizont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189" fontId="1" fillId="0" borderId="14" xfId="53" applyNumberFormat="1" applyFont="1" applyBorder="1" applyAlignment="1">
      <alignment horizontal="center"/>
      <protection/>
    </xf>
    <xf numFmtId="189" fontId="1" fillId="0" borderId="10" xfId="53" applyNumberFormat="1" applyFont="1" applyBorder="1" applyAlignment="1">
      <alignment horizontal="center" vertical="center" wrapText="1"/>
      <protection/>
    </xf>
    <xf numFmtId="189" fontId="1" fillId="0" borderId="10" xfId="53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7" fillId="0" borderId="15" xfId="57" applyFont="1" applyBorder="1" applyAlignment="1">
      <alignment horizontal="center" vertical="center" wrapText="1"/>
      <protection/>
    </xf>
    <xf numFmtId="0" fontId="8" fillId="0" borderId="0" xfId="57" applyFont="1" applyFill="1" applyAlignment="1">
      <alignment wrapText="1"/>
      <protection/>
    </xf>
    <xf numFmtId="0" fontId="0" fillId="0" borderId="0" xfId="57" applyFill="1" applyAlignment="1">
      <alignment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center" vertical="center" wrapText="1"/>
      <protection/>
    </xf>
    <xf numFmtId="0" fontId="7" fillId="0" borderId="0" xfId="59" applyFont="1" applyFill="1" applyAlignment="1">
      <alignment horizontal="left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7" fillId="0" borderId="19" xfId="57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60" zoomScalePageLayoutView="0" workbookViewId="0" topLeftCell="A1">
      <selection activeCell="F2" sqref="F2"/>
    </sheetView>
  </sheetViews>
  <sheetFormatPr defaultColWidth="39.8515625" defaultRowHeight="12.75"/>
  <cols>
    <col min="1" max="1" width="8.421875" style="56" customWidth="1"/>
    <col min="2" max="2" width="37.00390625" style="45" customWidth="1"/>
    <col min="3" max="3" width="15.7109375" style="45" customWidth="1"/>
    <col min="4" max="4" width="14.421875" style="45" customWidth="1"/>
    <col min="5" max="5" width="15.00390625" style="45" customWidth="1"/>
    <col min="6" max="16384" width="39.8515625" style="45" customWidth="1"/>
  </cols>
  <sheetData>
    <row r="1" spans="1:5" ht="67.5" customHeight="1">
      <c r="A1" s="54"/>
      <c r="B1" s="11"/>
      <c r="C1" s="69" t="s">
        <v>89</v>
      </c>
      <c r="D1" s="69"/>
      <c r="E1" s="69"/>
    </row>
    <row r="2" spans="1:6" ht="79.5" customHeight="1">
      <c r="A2" s="70" t="s">
        <v>87</v>
      </c>
      <c r="B2" s="70"/>
      <c r="C2" s="70"/>
      <c r="D2" s="70"/>
      <c r="E2" s="70"/>
      <c r="F2" s="34"/>
    </row>
    <row r="3" ht="18.75">
      <c r="C3" s="12"/>
    </row>
    <row r="4" spans="1:5" ht="15" customHeight="1">
      <c r="A4" s="71" t="s">
        <v>18</v>
      </c>
      <c r="B4" s="71" t="s">
        <v>24</v>
      </c>
      <c r="C4" s="71" t="s">
        <v>25</v>
      </c>
      <c r="D4" s="74" t="s">
        <v>56</v>
      </c>
      <c r="E4" s="75"/>
    </row>
    <row r="5" spans="1:5" ht="18" customHeight="1">
      <c r="A5" s="72"/>
      <c r="B5" s="72"/>
      <c r="C5" s="72"/>
      <c r="D5" s="71" t="s">
        <v>31</v>
      </c>
      <c r="E5" s="71" t="s">
        <v>32</v>
      </c>
    </row>
    <row r="6" spans="1:5" ht="18" customHeight="1">
      <c r="A6" s="73"/>
      <c r="B6" s="73"/>
      <c r="C6" s="73"/>
      <c r="D6" s="73"/>
      <c r="E6" s="73"/>
    </row>
    <row r="7" spans="1:5" ht="15.75">
      <c r="A7" s="46">
        <v>1</v>
      </c>
      <c r="B7" s="46">
        <v>2</v>
      </c>
      <c r="C7" s="46">
        <v>3</v>
      </c>
      <c r="D7" s="46">
        <v>4</v>
      </c>
      <c r="E7" s="46">
        <v>5</v>
      </c>
    </row>
    <row r="8" spans="1:5" ht="31.5">
      <c r="A8" s="46">
        <v>1</v>
      </c>
      <c r="B8" s="41" t="s">
        <v>33</v>
      </c>
      <c r="C8" s="46" t="s">
        <v>37</v>
      </c>
      <c r="D8" s="46">
        <v>55.4145</v>
      </c>
      <c r="E8" s="46">
        <f>D8</f>
        <v>55.4145</v>
      </c>
    </row>
    <row r="9" spans="1:5" ht="47.25">
      <c r="A9" s="46">
        <v>2</v>
      </c>
      <c r="B9" s="41" t="s">
        <v>34</v>
      </c>
      <c r="C9" s="46" t="s">
        <v>38</v>
      </c>
      <c r="D9" s="46">
        <v>27</v>
      </c>
      <c r="E9" s="46">
        <f>D9</f>
        <v>27</v>
      </c>
    </row>
    <row r="10" spans="1:5" ht="31.5">
      <c r="A10" s="46">
        <v>3</v>
      </c>
      <c r="B10" s="41" t="s">
        <v>35</v>
      </c>
      <c r="C10" s="46" t="s">
        <v>38</v>
      </c>
      <c r="D10" s="46">
        <v>0</v>
      </c>
      <c r="E10" s="46">
        <f>D10</f>
        <v>0</v>
      </c>
    </row>
    <row r="11" spans="1:5" ht="47.25">
      <c r="A11" s="46">
        <v>4</v>
      </c>
      <c r="B11" s="41" t="s">
        <v>36</v>
      </c>
      <c r="C11" s="46" t="s">
        <v>38</v>
      </c>
      <c r="D11" s="46">
        <v>1</v>
      </c>
      <c r="E11" s="46">
        <f>D11</f>
        <v>1</v>
      </c>
    </row>
    <row r="12" spans="1:5" ht="48" customHeight="1">
      <c r="A12" s="46">
        <v>5</v>
      </c>
      <c r="B12" s="41" t="s">
        <v>75</v>
      </c>
      <c r="C12" s="46" t="s">
        <v>26</v>
      </c>
      <c r="D12" s="53">
        <f>D17-D16</f>
        <v>101.09099999999998</v>
      </c>
      <c r="E12" s="53">
        <f>E17-E16</f>
        <v>101.09099999999998</v>
      </c>
    </row>
    <row r="13" spans="1:5" ht="22.5" customHeight="1">
      <c r="A13" s="46" t="s">
        <v>100</v>
      </c>
      <c r="B13" s="49" t="s">
        <v>76</v>
      </c>
      <c r="C13" s="46" t="s">
        <v>26</v>
      </c>
      <c r="D13" s="53">
        <v>0</v>
      </c>
      <c r="E13" s="53">
        <v>0</v>
      </c>
    </row>
    <row r="14" spans="1:5" ht="19.5" customHeight="1">
      <c r="A14" s="46" t="s">
        <v>101</v>
      </c>
      <c r="B14" s="50" t="s">
        <v>77</v>
      </c>
      <c r="C14" s="46" t="s">
        <v>26</v>
      </c>
      <c r="D14" s="53">
        <f>D12</f>
        <v>101.09099999999998</v>
      </c>
      <c r="E14" s="53">
        <f>E12</f>
        <v>101.09099999999998</v>
      </c>
    </row>
    <row r="15" spans="1:5" ht="39" customHeight="1">
      <c r="A15" s="46">
        <v>6</v>
      </c>
      <c r="B15" s="40" t="s">
        <v>72</v>
      </c>
      <c r="C15" s="46" t="s">
        <v>26</v>
      </c>
      <c r="D15" s="53">
        <v>0</v>
      </c>
      <c r="E15" s="53">
        <v>0</v>
      </c>
    </row>
    <row r="16" spans="1:5" ht="39" customHeight="1">
      <c r="A16" s="46">
        <v>7</v>
      </c>
      <c r="B16" s="40" t="s">
        <v>78</v>
      </c>
      <c r="C16" s="46" t="s">
        <v>26</v>
      </c>
      <c r="D16" s="46">
        <v>33.219</v>
      </c>
      <c r="E16" s="46">
        <v>33.219</v>
      </c>
    </row>
    <row r="17" spans="1:5" ht="31.5">
      <c r="A17" s="46">
        <v>8</v>
      </c>
      <c r="B17" s="41" t="s">
        <v>81</v>
      </c>
      <c r="C17" s="46" t="s">
        <v>26</v>
      </c>
      <c r="D17" s="53">
        <f>D22+D21+D20</f>
        <v>134.30999999999997</v>
      </c>
      <c r="E17" s="53">
        <f>E22+E21+E20</f>
        <v>134.30999999999997</v>
      </c>
    </row>
    <row r="18" spans="1:5" ht="20.25" customHeight="1">
      <c r="A18" s="46" t="s">
        <v>95</v>
      </c>
      <c r="B18" s="51" t="s">
        <v>79</v>
      </c>
      <c r="C18" s="46" t="s">
        <v>26</v>
      </c>
      <c r="D18" s="53">
        <v>0</v>
      </c>
      <c r="E18" s="53">
        <v>0</v>
      </c>
    </row>
    <row r="19" spans="1:5" ht="19.5" customHeight="1">
      <c r="A19" s="46" t="s">
        <v>96</v>
      </c>
      <c r="B19" s="51" t="s">
        <v>80</v>
      </c>
      <c r="C19" s="46" t="s">
        <v>26</v>
      </c>
      <c r="D19" s="53">
        <f>D17</f>
        <v>134.30999999999997</v>
      </c>
      <c r="E19" s="53">
        <f>E17</f>
        <v>134.30999999999997</v>
      </c>
    </row>
    <row r="20" spans="1:5" ht="34.5" customHeight="1">
      <c r="A20" s="46">
        <v>9</v>
      </c>
      <c r="B20" s="51" t="s">
        <v>82</v>
      </c>
      <c r="C20" s="46" t="s">
        <v>26</v>
      </c>
      <c r="D20" s="53">
        <v>0.12</v>
      </c>
      <c r="E20" s="53">
        <v>0.12</v>
      </c>
    </row>
    <row r="21" spans="1:5" ht="41.25" customHeight="1">
      <c r="A21" s="46">
        <v>10</v>
      </c>
      <c r="B21" s="41" t="s">
        <v>27</v>
      </c>
      <c r="C21" s="46" t="s">
        <v>26</v>
      </c>
      <c r="D21" s="53">
        <v>0.19</v>
      </c>
      <c r="E21" s="53">
        <v>0.19</v>
      </c>
    </row>
    <row r="22" spans="1:5" ht="15.75">
      <c r="A22" s="46">
        <v>11</v>
      </c>
      <c r="B22" s="40" t="s">
        <v>83</v>
      </c>
      <c r="C22" s="46" t="s">
        <v>26</v>
      </c>
      <c r="D22" s="53">
        <f>D23+D25+D26+D28</f>
        <v>133.99999999999997</v>
      </c>
      <c r="E22" s="53">
        <v>133.99999999999997</v>
      </c>
    </row>
    <row r="23" spans="1:5" ht="15.75">
      <c r="A23" s="46" t="s">
        <v>102</v>
      </c>
      <c r="B23" s="40" t="s">
        <v>61</v>
      </c>
      <c r="C23" s="46" t="s">
        <v>26</v>
      </c>
      <c r="D23" s="53">
        <v>101.75699999999999</v>
      </c>
      <c r="E23" s="53">
        <v>101.75699999999999</v>
      </c>
    </row>
    <row r="24" spans="1:5" ht="15.75">
      <c r="A24" s="47" t="s">
        <v>103</v>
      </c>
      <c r="B24" s="40" t="s">
        <v>66</v>
      </c>
      <c r="C24" s="46" t="s">
        <v>26</v>
      </c>
      <c r="D24" s="53">
        <v>8.714</v>
      </c>
      <c r="E24" s="53">
        <v>8.714</v>
      </c>
    </row>
    <row r="25" spans="1:5" ht="15.75">
      <c r="A25" s="46" t="s">
        <v>104</v>
      </c>
      <c r="B25" s="40" t="s">
        <v>28</v>
      </c>
      <c r="C25" s="46" t="s">
        <v>26</v>
      </c>
      <c r="D25" s="53">
        <v>0.75</v>
      </c>
      <c r="E25" s="53">
        <v>0.75</v>
      </c>
    </row>
    <row r="26" spans="1:5" ht="15.75">
      <c r="A26" s="46" t="s">
        <v>105</v>
      </c>
      <c r="B26" s="40" t="s">
        <v>62</v>
      </c>
      <c r="C26" s="46" t="s">
        <v>26</v>
      </c>
      <c r="D26" s="53">
        <v>27.994</v>
      </c>
      <c r="E26" s="53">
        <v>27.994</v>
      </c>
    </row>
    <row r="27" spans="1:5" ht="15.75">
      <c r="A27" s="46" t="s">
        <v>106</v>
      </c>
      <c r="B27" s="40" t="s">
        <v>66</v>
      </c>
      <c r="C27" s="46" t="s">
        <v>26</v>
      </c>
      <c r="D27" s="53">
        <v>19.791</v>
      </c>
      <c r="E27" s="53">
        <v>19.791</v>
      </c>
    </row>
    <row r="28" spans="1:5" ht="15.75">
      <c r="A28" s="46" t="s">
        <v>107</v>
      </c>
      <c r="B28" s="40" t="s">
        <v>63</v>
      </c>
      <c r="C28" s="46" t="s">
        <v>26</v>
      </c>
      <c r="D28" s="53">
        <v>3.499</v>
      </c>
      <c r="E28" s="53">
        <v>3.499</v>
      </c>
    </row>
    <row r="29" spans="1:5" ht="15.75">
      <c r="A29" s="46" t="s">
        <v>108</v>
      </c>
      <c r="B29" s="40" t="s">
        <v>66</v>
      </c>
      <c r="C29" s="46" t="s">
        <v>26</v>
      </c>
      <c r="D29" s="53">
        <v>0.916</v>
      </c>
      <c r="E29" s="53">
        <v>0.916</v>
      </c>
    </row>
    <row r="30" spans="1:5" ht="25.5" customHeight="1">
      <c r="A30" s="46">
        <v>12</v>
      </c>
      <c r="B30" s="42" t="s">
        <v>29</v>
      </c>
      <c r="C30" s="48" t="s">
        <v>30</v>
      </c>
      <c r="D30" s="55">
        <v>90.01</v>
      </c>
      <c r="E30" s="55" t="e">
        <f>#REF!+#REF!</f>
        <v>#REF!</v>
      </c>
    </row>
    <row r="31" spans="1:5" ht="69" customHeight="1">
      <c r="A31" s="46">
        <v>13</v>
      </c>
      <c r="B31" s="42" t="s">
        <v>68</v>
      </c>
      <c r="C31" s="48"/>
      <c r="D31" s="47"/>
      <c r="E31" s="47"/>
    </row>
    <row r="32" spans="1:5" ht="24.75" customHeight="1">
      <c r="A32" s="46" t="s">
        <v>69</v>
      </c>
      <c r="B32" s="42" t="s">
        <v>74</v>
      </c>
      <c r="C32" s="48" t="s">
        <v>54</v>
      </c>
      <c r="D32" s="53">
        <f>79.5/D12</f>
        <v>0.7864201560969821</v>
      </c>
      <c r="E32" s="53">
        <f>79.5/E12</f>
        <v>0.7864201560969821</v>
      </c>
    </row>
    <row r="33" spans="1:5" ht="25.5" customHeight="1">
      <c r="A33" s="46" t="s">
        <v>70</v>
      </c>
      <c r="B33" s="42" t="s">
        <v>53</v>
      </c>
      <c r="C33" s="48" t="s">
        <v>54</v>
      </c>
      <c r="D33" s="53">
        <f>10.51/51.713</f>
        <v>0.20323709705489915</v>
      </c>
      <c r="E33" s="53">
        <f>10.51/51.713</f>
        <v>0.20323709705489915</v>
      </c>
    </row>
    <row r="34" spans="1:5" ht="31.5">
      <c r="A34" s="46">
        <v>14</v>
      </c>
      <c r="B34" s="42" t="s">
        <v>67</v>
      </c>
      <c r="C34" s="42" t="s">
        <v>55</v>
      </c>
      <c r="D34" s="47">
        <v>0</v>
      </c>
      <c r="E34" s="47">
        <v>0</v>
      </c>
    </row>
    <row r="35" spans="1:5" ht="15.75">
      <c r="A35" s="25">
        <v>15</v>
      </c>
      <c r="B35" s="26" t="s">
        <v>43</v>
      </c>
      <c r="C35" s="25" t="s">
        <v>39</v>
      </c>
      <c r="D35" s="46">
        <v>105.4</v>
      </c>
      <c r="E35" s="46">
        <v>105.6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  <rowBreaks count="1" manualBreakCount="1">
    <brk id="26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7">
      <selection activeCell="G4" sqref="G4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3.00390625" style="14" customWidth="1"/>
    <col min="5" max="5" width="14.281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3.25" customHeight="1">
      <c r="A2" s="43"/>
      <c r="B2" s="43"/>
      <c r="C2" s="78" t="s">
        <v>90</v>
      </c>
      <c r="D2" s="78"/>
      <c r="E2" s="78"/>
    </row>
    <row r="3" spans="1:4" ht="18.75">
      <c r="A3" s="15"/>
      <c r="B3" s="15"/>
      <c r="C3" s="16"/>
      <c r="D3" s="16"/>
    </row>
    <row r="4" spans="1:7" ht="74.25" customHeight="1">
      <c r="A4" s="77" t="s">
        <v>91</v>
      </c>
      <c r="B4" s="77"/>
      <c r="C4" s="77"/>
      <c r="D4" s="77"/>
      <c r="E4" s="77"/>
      <c r="G4" s="34"/>
    </row>
    <row r="5" ht="16.5" customHeight="1">
      <c r="E5" s="17" t="s">
        <v>17</v>
      </c>
    </row>
    <row r="6" spans="1:5" ht="17.25" customHeight="1">
      <c r="A6" s="76" t="s">
        <v>18</v>
      </c>
      <c r="B6" s="76" t="s">
        <v>0</v>
      </c>
      <c r="C6" s="76" t="s">
        <v>56</v>
      </c>
      <c r="D6" s="76"/>
      <c r="E6" s="76"/>
    </row>
    <row r="7" spans="1:5" ht="67.5" customHeight="1">
      <c r="A7" s="76"/>
      <c r="B7" s="76"/>
      <c r="C7" s="18" t="s">
        <v>48</v>
      </c>
      <c r="D7" s="18" t="s">
        <v>15</v>
      </c>
      <c r="E7" s="19" t="s">
        <v>16</v>
      </c>
    </row>
    <row r="8" spans="1:5" ht="15.75">
      <c r="A8" s="19">
        <v>1</v>
      </c>
      <c r="B8" s="19">
        <v>2</v>
      </c>
      <c r="C8" s="20">
        <v>3</v>
      </c>
      <c r="D8" s="20">
        <v>4</v>
      </c>
      <c r="E8" s="20">
        <v>5</v>
      </c>
    </row>
    <row r="9" spans="1:5" ht="15.75">
      <c r="A9" s="21">
        <v>1</v>
      </c>
      <c r="B9" s="22" t="s">
        <v>3</v>
      </c>
      <c r="C9" s="57">
        <v>5277.121897571201</v>
      </c>
      <c r="D9" s="59">
        <v>5277.121897571201</v>
      </c>
      <c r="E9" s="59">
        <f aca="true" t="shared" si="0" ref="E9:E15">C9-D9</f>
        <v>0</v>
      </c>
    </row>
    <row r="10" spans="1:5" ht="15.75">
      <c r="A10" s="24">
        <v>2</v>
      </c>
      <c r="B10" s="23" t="s">
        <v>5</v>
      </c>
      <c r="C10" s="58">
        <v>628.642419276</v>
      </c>
      <c r="D10" s="60">
        <v>628.642419276</v>
      </c>
      <c r="E10" s="59">
        <f t="shared" si="0"/>
        <v>0</v>
      </c>
    </row>
    <row r="11" spans="1:5" ht="16.5" customHeight="1">
      <c r="A11" s="24">
        <v>3</v>
      </c>
      <c r="B11" s="23" t="s">
        <v>49</v>
      </c>
      <c r="C11" s="58">
        <v>1980.34154</v>
      </c>
      <c r="D11" s="60">
        <v>1980.34154</v>
      </c>
      <c r="E11" s="59">
        <f t="shared" si="0"/>
        <v>0</v>
      </c>
    </row>
    <row r="12" spans="1:5" ht="31.5">
      <c r="A12" s="24">
        <v>4</v>
      </c>
      <c r="B12" s="22" t="s">
        <v>7</v>
      </c>
      <c r="C12" s="58">
        <v>1179.1300824072002</v>
      </c>
      <c r="D12" s="60">
        <v>1179.1300824072002</v>
      </c>
      <c r="E12" s="59">
        <f t="shared" si="0"/>
        <v>0</v>
      </c>
    </row>
    <row r="13" spans="1:5" ht="47.25">
      <c r="A13" s="24">
        <v>5</v>
      </c>
      <c r="B13" s="22" t="s">
        <v>50</v>
      </c>
      <c r="C13" s="58">
        <v>1063.84</v>
      </c>
      <c r="D13" s="61">
        <v>1063.84</v>
      </c>
      <c r="E13" s="59">
        <f t="shared" si="0"/>
        <v>0</v>
      </c>
    </row>
    <row r="14" spans="1:5" ht="47.25">
      <c r="A14" s="24">
        <v>6</v>
      </c>
      <c r="B14" s="22" t="s">
        <v>57</v>
      </c>
      <c r="C14" s="58">
        <v>0</v>
      </c>
      <c r="D14" s="61">
        <v>0</v>
      </c>
      <c r="E14" s="59">
        <f t="shared" si="0"/>
        <v>0</v>
      </c>
    </row>
    <row r="15" spans="1:5" ht="31.5">
      <c r="A15" s="24">
        <v>7</v>
      </c>
      <c r="B15" s="22" t="s">
        <v>58</v>
      </c>
      <c r="C15" s="58">
        <v>638.9300000000001</v>
      </c>
      <c r="D15" s="60">
        <v>638.9300000000001</v>
      </c>
      <c r="E15" s="59">
        <f t="shared" si="0"/>
        <v>0</v>
      </c>
    </row>
    <row r="16" spans="1:5" ht="15.75">
      <c r="A16" s="39">
        <v>8</v>
      </c>
      <c r="B16" s="22" t="s">
        <v>51</v>
      </c>
      <c r="C16" s="58">
        <v>10768.0059392544</v>
      </c>
      <c r="D16" s="60">
        <v>10768.0059392544</v>
      </c>
      <c r="E16" s="60">
        <f>SUM(E9:E15)</f>
        <v>0</v>
      </c>
    </row>
  </sheetData>
  <sheetProtection/>
  <mergeCells count="5">
    <mergeCell ref="A6:A7"/>
    <mergeCell ref="B6:B7"/>
    <mergeCell ref="C6:E6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3">
      <selection activeCell="F3" sqref="F3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59.25" customHeight="1">
      <c r="A1" s="44"/>
      <c r="B1" s="44"/>
      <c r="C1" s="79" t="s">
        <v>109</v>
      </c>
      <c r="D1" s="79"/>
      <c r="E1" s="79"/>
    </row>
    <row r="2" spans="1:5" ht="18.75">
      <c r="A2" s="3"/>
      <c r="B2" s="3"/>
      <c r="C2" s="3"/>
      <c r="D2" s="3"/>
      <c r="E2" s="4"/>
    </row>
    <row r="3" spans="1:6" ht="75.75" customHeight="1">
      <c r="A3" s="80" t="s">
        <v>92</v>
      </c>
      <c r="B3" s="80"/>
      <c r="C3" s="80"/>
      <c r="D3" s="80"/>
      <c r="E3" s="80"/>
      <c r="F3" s="34"/>
    </row>
    <row r="4" spans="1:8" ht="18.75">
      <c r="A4" s="10"/>
      <c r="B4" s="10"/>
      <c r="C4" s="10"/>
      <c r="D4" s="10"/>
      <c r="E4" s="10"/>
      <c r="F4" s="9"/>
      <c r="G4" s="9"/>
      <c r="H4" s="9"/>
    </row>
    <row r="5" spans="1:5" ht="19.5" customHeight="1">
      <c r="A5" s="81" t="s">
        <v>18</v>
      </c>
      <c r="B5" s="81" t="s">
        <v>19</v>
      </c>
      <c r="C5" s="83" t="s">
        <v>59</v>
      </c>
      <c r="D5" s="83"/>
      <c r="E5" s="83"/>
    </row>
    <row r="6" spans="1:5" ht="65.25" customHeight="1">
      <c r="A6" s="82"/>
      <c r="B6" s="82"/>
      <c r="C6" s="5" t="s">
        <v>20</v>
      </c>
      <c r="D6" s="5" t="s">
        <v>15</v>
      </c>
      <c r="E6" s="52" t="s">
        <v>16</v>
      </c>
    </row>
    <row r="7" spans="1:5" s="6" customFormat="1" ht="15.75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94.5">
      <c r="A8" s="5" t="s">
        <v>21</v>
      </c>
      <c r="B8" s="1" t="s">
        <v>22</v>
      </c>
      <c r="C8" s="7">
        <v>0</v>
      </c>
      <c r="D8" s="7">
        <v>0</v>
      </c>
      <c r="E8" s="7">
        <f aca="true" t="shared" si="0" ref="E8:E13">+C8-D8</f>
        <v>0</v>
      </c>
    </row>
    <row r="9" spans="1:5" ht="31.5">
      <c r="A9" s="5" t="s">
        <v>4</v>
      </c>
      <c r="B9" s="2" t="s">
        <v>12</v>
      </c>
      <c r="C9" s="7">
        <v>0</v>
      </c>
      <c r="D9" s="7">
        <v>0</v>
      </c>
      <c r="E9" s="7">
        <f t="shared" si="0"/>
        <v>0</v>
      </c>
    </row>
    <row r="10" spans="1:5" ht="20.25" customHeight="1">
      <c r="A10" s="5" t="s">
        <v>6</v>
      </c>
      <c r="B10" s="2" t="s">
        <v>13</v>
      </c>
      <c r="C10" s="7">
        <v>0</v>
      </c>
      <c r="D10" s="7">
        <v>0</v>
      </c>
      <c r="E10" s="7">
        <f t="shared" si="0"/>
        <v>0</v>
      </c>
    </row>
    <row r="11" spans="1:5" ht="18.75" customHeight="1">
      <c r="A11" s="5">
        <v>4</v>
      </c>
      <c r="B11" s="8" t="s">
        <v>14</v>
      </c>
      <c r="C11" s="7">
        <v>0</v>
      </c>
      <c r="D11" s="7">
        <v>0</v>
      </c>
      <c r="E11" s="7">
        <f t="shared" si="0"/>
        <v>0</v>
      </c>
    </row>
    <row r="12" spans="1:5" ht="22.5" customHeight="1">
      <c r="A12" s="5" t="s">
        <v>8</v>
      </c>
      <c r="B12" s="8" t="s">
        <v>23</v>
      </c>
      <c r="C12" s="7">
        <v>0</v>
      </c>
      <c r="D12" s="7">
        <v>0</v>
      </c>
      <c r="E12" s="7">
        <f t="shared" si="0"/>
        <v>0</v>
      </c>
    </row>
    <row r="13" spans="1:5" ht="41.25" customHeight="1">
      <c r="A13" s="5" t="s">
        <v>9</v>
      </c>
      <c r="B13" s="8" t="s">
        <v>60</v>
      </c>
      <c r="C13" s="7">
        <v>0</v>
      </c>
      <c r="D13" s="7">
        <v>0</v>
      </c>
      <c r="E13" s="7">
        <f t="shared" si="0"/>
        <v>0</v>
      </c>
    </row>
    <row r="14" spans="1:5" ht="30" customHeight="1">
      <c r="A14" s="5" t="s">
        <v>10</v>
      </c>
      <c r="B14" s="1" t="s">
        <v>11</v>
      </c>
      <c r="C14" s="7">
        <v>0</v>
      </c>
      <c r="D14" s="7">
        <v>0</v>
      </c>
      <c r="E14" s="7">
        <f>SUM(E8:E13)</f>
        <v>0</v>
      </c>
    </row>
  </sheetData>
  <sheetProtection/>
  <mergeCells count="5">
    <mergeCell ref="C1:E1"/>
    <mergeCell ref="A3:E3"/>
    <mergeCell ref="A5:A6"/>
    <mergeCell ref="B5:B6"/>
    <mergeCell ref="C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2" sqref="F2:F4"/>
    </sheetView>
  </sheetViews>
  <sheetFormatPr defaultColWidth="9.140625" defaultRowHeight="12.75" outlineLevelCol="1"/>
  <cols>
    <col min="1" max="1" width="7.421875" style="27" customWidth="1"/>
    <col min="2" max="2" width="35.421875" style="27" customWidth="1"/>
    <col min="3" max="3" width="13.28125" style="27" customWidth="1"/>
    <col min="4" max="4" width="14.140625" style="65" customWidth="1" outlineLevel="1"/>
    <col min="5" max="5" width="14.140625" style="27" customWidth="1"/>
    <col min="6" max="6" width="27.421875" style="27" customWidth="1"/>
    <col min="7" max="16384" width="9.140625" style="27" customWidth="1"/>
  </cols>
  <sheetData>
    <row r="1" spans="2:5" ht="58.5" customHeight="1">
      <c r="B1" s="28"/>
      <c r="C1" s="84" t="s">
        <v>93</v>
      </c>
      <c r="D1" s="84"/>
      <c r="E1" s="84"/>
    </row>
    <row r="2" spans="1:6" ht="18.75">
      <c r="A2" s="29"/>
      <c r="B2" s="30"/>
      <c r="C2" s="29"/>
      <c r="D2" s="64"/>
      <c r="E2" s="29"/>
      <c r="F2" s="34"/>
    </row>
    <row r="3" spans="1:6" ht="60.75" customHeight="1">
      <c r="A3" s="85" t="s">
        <v>88</v>
      </c>
      <c r="B3" s="85"/>
      <c r="C3" s="85"/>
      <c r="D3" s="85"/>
      <c r="E3" s="85"/>
      <c r="F3" s="33"/>
    </row>
    <row r="4" ht="18.75">
      <c r="B4" s="31"/>
    </row>
    <row r="5" spans="1:5" ht="24.75" customHeight="1">
      <c r="A5" s="86" t="s">
        <v>18</v>
      </c>
      <c r="B5" s="86" t="s">
        <v>24</v>
      </c>
      <c r="C5" s="86" t="s">
        <v>25</v>
      </c>
      <c r="D5" s="87" t="s">
        <v>84</v>
      </c>
      <c r="E5" s="86" t="s">
        <v>85</v>
      </c>
    </row>
    <row r="6" spans="1:5" ht="47.25" customHeight="1">
      <c r="A6" s="86"/>
      <c r="B6" s="86"/>
      <c r="C6" s="86"/>
      <c r="D6" s="87"/>
      <c r="E6" s="86"/>
    </row>
    <row r="7" spans="1:5" ht="18" customHeight="1">
      <c r="A7" s="32">
        <v>1</v>
      </c>
      <c r="B7" s="32">
        <v>2</v>
      </c>
      <c r="C7" s="32">
        <v>3</v>
      </c>
      <c r="D7" s="66">
        <v>4</v>
      </c>
      <c r="E7" s="32">
        <v>5</v>
      </c>
    </row>
    <row r="8" spans="1:5" ht="47.25">
      <c r="A8" s="32">
        <v>1</v>
      </c>
      <c r="B8" s="62" t="s">
        <v>52</v>
      </c>
      <c r="C8" s="32" t="s">
        <v>39</v>
      </c>
      <c r="D8" s="67">
        <v>5192</v>
      </c>
      <c r="E8" s="67">
        <v>5192</v>
      </c>
    </row>
    <row r="9" spans="1:5" ht="31.5">
      <c r="A9" s="32">
        <f>A8+1</f>
        <v>2</v>
      </c>
      <c r="B9" s="62" t="s">
        <v>41</v>
      </c>
      <c r="C9" s="32" t="s">
        <v>40</v>
      </c>
      <c r="D9" s="67">
        <v>8784</v>
      </c>
      <c r="E9" s="67">
        <v>8760</v>
      </c>
    </row>
    <row r="10" spans="1:5" ht="31.5">
      <c r="A10" s="32">
        <f>A9+1</f>
        <v>3</v>
      </c>
      <c r="B10" s="62" t="s">
        <v>97</v>
      </c>
      <c r="C10" s="32" t="s">
        <v>42</v>
      </c>
      <c r="D10" s="67">
        <v>1.12</v>
      </c>
      <c r="E10" s="67">
        <v>0.79</v>
      </c>
    </row>
    <row r="11" spans="1:5" ht="47.25">
      <c r="A11" s="32">
        <f>A10+1</f>
        <v>4</v>
      </c>
      <c r="B11" s="62" t="s">
        <v>98</v>
      </c>
      <c r="C11" s="32" t="s">
        <v>39</v>
      </c>
      <c r="D11" s="68">
        <v>24</v>
      </c>
      <c r="E11" s="68">
        <v>24.8</v>
      </c>
    </row>
    <row r="12" ht="12.75">
      <c r="A12" s="27" t="s">
        <v>99</v>
      </c>
    </row>
  </sheetData>
  <sheetProtection/>
  <mergeCells count="7"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5.8515625" style="35" customWidth="1"/>
    <col min="2" max="2" width="30.57421875" style="35" customWidth="1"/>
    <col min="3" max="3" width="11.28125" style="35" customWidth="1"/>
    <col min="4" max="4" width="17.7109375" style="35" customWidth="1"/>
    <col min="5" max="5" width="18.00390625" style="35" customWidth="1"/>
    <col min="6" max="16384" width="9.140625" style="35" customWidth="1"/>
  </cols>
  <sheetData>
    <row r="1" spans="4:5" ht="60" customHeight="1">
      <c r="D1" s="92" t="s">
        <v>94</v>
      </c>
      <c r="E1" s="93"/>
    </row>
    <row r="2" ht="15.75" customHeight="1"/>
    <row r="3" spans="1:7" ht="57.75" customHeight="1">
      <c r="A3" s="94" t="s">
        <v>86</v>
      </c>
      <c r="B3" s="94"/>
      <c r="C3" s="94"/>
      <c r="D3" s="94"/>
      <c r="E3" s="94"/>
      <c r="F3" s="90"/>
      <c r="G3" s="90"/>
    </row>
    <row r="4" spans="1:5" ht="17.25" customHeight="1">
      <c r="A4" s="95"/>
      <c r="B4" s="95"/>
      <c r="C4" s="95"/>
      <c r="D4" s="95"/>
      <c r="E4" s="95"/>
    </row>
    <row r="6" spans="1:5" s="36" customFormat="1" ht="23.25" customHeight="1">
      <c r="A6" s="96" t="s">
        <v>18</v>
      </c>
      <c r="B6" s="96" t="s">
        <v>44</v>
      </c>
      <c r="C6" s="96" t="s">
        <v>25</v>
      </c>
      <c r="D6" s="88" t="s">
        <v>45</v>
      </c>
      <c r="E6" s="89"/>
    </row>
    <row r="7" spans="1:5" s="36" customFormat="1" ht="74.25" customHeight="1">
      <c r="A7" s="97"/>
      <c r="B7" s="97"/>
      <c r="C7" s="97"/>
      <c r="D7" s="38" t="s">
        <v>73</v>
      </c>
      <c r="E7" s="38" t="s">
        <v>71</v>
      </c>
    </row>
    <row r="8" spans="1:5" s="36" customFormat="1" ht="18.75">
      <c r="A8" s="37">
        <v>1</v>
      </c>
      <c r="B8" s="37">
        <v>2</v>
      </c>
      <c r="C8" s="37">
        <v>3</v>
      </c>
      <c r="D8" s="37">
        <v>4</v>
      </c>
      <c r="E8" s="37">
        <v>5</v>
      </c>
    </row>
    <row r="9" spans="1:5" s="36" customFormat="1" ht="18.75">
      <c r="A9" s="37">
        <v>1</v>
      </c>
      <c r="B9" s="38" t="s">
        <v>64</v>
      </c>
      <c r="C9" s="37"/>
      <c r="D9" s="98"/>
      <c r="E9" s="99"/>
    </row>
    <row r="10" spans="1:5" s="36" customFormat="1" ht="55.5" customHeight="1">
      <c r="A10" s="37" t="s">
        <v>1</v>
      </c>
      <c r="B10" s="38" t="s">
        <v>46</v>
      </c>
      <c r="C10" s="63" t="s">
        <v>47</v>
      </c>
      <c r="D10" s="100">
        <v>77.6</v>
      </c>
      <c r="E10" s="100">
        <v>81.79</v>
      </c>
    </row>
    <row r="11" spans="1:5" ht="57" customHeight="1">
      <c r="A11" s="37" t="s">
        <v>2</v>
      </c>
      <c r="B11" s="38" t="s">
        <v>65</v>
      </c>
      <c r="C11" s="63" t="s">
        <v>47</v>
      </c>
      <c r="D11" s="100">
        <v>91.57</v>
      </c>
      <c r="E11" s="100">
        <v>96.51</v>
      </c>
    </row>
    <row r="13" spans="1:5" ht="65.25" customHeight="1">
      <c r="A13" s="91"/>
      <c r="B13" s="91"/>
      <c r="C13" s="91"/>
      <c r="D13" s="91"/>
      <c r="E13" s="91"/>
    </row>
  </sheetData>
  <sheetProtection/>
  <mergeCells count="10">
    <mergeCell ref="D9:E9"/>
    <mergeCell ref="F3:G3"/>
    <mergeCell ref="A13:E1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Евпатова</cp:lastModifiedBy>
  <cp:lastPrinted>2013-11-11T05:56:31Z</cp:lastPrinted>
  <dcterms:created xsi:type="dcterms:W3CDTF">1996-10-08T23:32:33Z</dcterms:created>
  <dcterms:modified xsi:type="dcterms:W3CDTF">2013-11-11T07:36:45Z</dcterms:modified>
  <cp:category/>
  <cp:version/>
  <cp:contentType/>
  <cp:contentStatus/>
</cp:coreProperties>
</file>